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0" yWindow="400" windowWidth="18820" windowHeight="6560" activeTab="1"/>
  </bookViews>
  <sheets>
    <sheet name="INDIAN MARKET" sheetId="1" r:id="rId1"/>
    <sheet name="GOLD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4" i="2" l="1"/>
  <c r="K13" i="2"/>
  <c r="K12" i="2" l="1"/>
  <c r="K11" i="2"/>
  <c r="E12" i="2"/>
  <c r="I33" i="1"/>
  <c r="I31" i="1"/>
  <c r="I32" i="1"/>
  <c r="I30" i="1" l="1"/>
  <c r="K9" i="2" l="1"/>
  <c r="J21" i="2" l="1"/>
  <c r="M22" i="2"/>
  <c r="L22" i="2"/>
  <c r="J22" i="2"/>
  <c r="K8" i="2"/>
  <c r="K7" i="2"/>
  <c r="K6" i="2"/>
  <c r="K5" i="2"/>
  <c r="K4" i="2"/>
  <c r="K3" i="2"/>
  <c r="I27" i="1"/>
  <c r="I26" i="1"/>
  <c r="I25" i="1" l="1"/>
  <c r="I24" i="1"/>
  <c r="I21" i="1" l="1"/>
  <c r="I22" i="1"/>
  <c r="I23" i="1"/>
  <c r="I20" i="1" l="1"/>
  <c r="I19" i="1"/>
  <c r="I18" i="1"/>
  <c r="I17" i="1" l="1"/>
  <c r="I16" i="1" l="1"/>
  <c r="I15" i="1" l="1"/>
  <c r="I14" i="1" l="1"/>
  <c r="I12" i="1" l="1"/>
  <c r="I13" i="1"/>
  <c r="I11" i="1" l="1"/>
  <c r="I10" i="1" l="1"/>
  <c r="I4" i="1" l="1"/>
  <c r="I5" i="1"/>
  <c r="I6" i="1"/>
  <c r="I7" i="1"/>
  <c r="I8" i="1"/>
  <c r="I9" i="1"/>
  <c r="H40" i="1" l="1"/>
  <c r="K41" i="1"/>
  <c r="J41" i="1"/>
  <c r="H41" i="1"/>
  <c r="I3" i="1"/>
</calcChain>
</file>

<file path=xl/sharedStrings.xml><?xml version="1.0" encoding="utf-8"?>
<sst xmlns="http://schemas.openxmlformats.org/spreadsheetml/2006/main" count="132" uniqueCount="49">
  <si>
    <t>NO OF TRADES</t>
  </si>
  <si>
    <t>DATE</t>
  </si>
  <si>
    <t>STRIKE PRICE</t>
  </si>
  <si>
    <t>BUY PRICE</t>
  </si>
  <si>
    <t>SELL PRICE</t>
  </si>
  <si>
    <t xml:space="preserve">HIGH MADE </t>
  </si>
  <si>
    <t>REMARKS</t>
  </si>
  <si>
    <t>LOT VALUE</t>
  </si>
  <si>
    <t>PROFIT/LOSS</t>
  </si>
  <si>
    <t>TARGET ACHIEVED</t>
  </si>
  <si>
    <t>EXIT IN LOSS</t>
  </si>
  <si>
    <t>TOTAL CALLS GIVEN</t>
  </si>
  <si>
    <t xml:space="preserve">SL HIT </t>
  </si>
  <si>
    <t xml:space="preserve">TARGET ACHIEVED </t>
  </si>
  <si>
    <t>ACCURACY</t>
  </si>
  <si>
    <t>BANKNIFTY SEP 53800 CE</t>
  </si>
  <si>
    <t>BANKNIFTY SEP 54200 PE</t>
  </si>
  <si>
    <t>CTC  EXIT</t>
  </si>
  <si>
    <t>SL HIT</t>
  </si>
  <si>
    <t>BANKNIFTY SEP 54600 CE</t>
  </si>
  <si>
    <t>BANKNIFTY SEP 53700 CE</t>
  </si>
  <si>
    <t>SHAANTRADE - PERFORMANCE RECORD - SEPTEMBER 2025</t>
  </si>
  <si>
    <t>BANKNIFTY SEP 54400 CE</t>
  </si>
  <si>
    <t>BANKNIFTY SEP 54300 CE</t>
  </si>
  <si>
    <t>SURESHOT TRADE</t>
  </si>
  <si>
    <t>BANKNIFTY SEP 54900 PE</t>
  </si>
  <si>
    <t>BANKNIFTY SEP 54500 CE</t>
  </si>
  <si>
    <t>BANKNIFTY SEP 54800 CE</t>
  </si>
  <si>
    <t>BANKNIFTY SEP 55400 PE</t>
  </si>
  <si>
    <t>EXIT IN PROFIT</t>
  </si>
  <si>
    <t>BANKNIFTY SEP 55100 CE</t>
  </si>
  <si>
    <t>BANKNIFTY SEP 55300 CE</t>
  </si>
  <si>
    <t>BANKNIFTY SEP 55800 CE</t>
  </si>
  <si>
    <t>BANKNIFTY SEP 55700 PE</t>
  </si>
  <si>
    <t>BANKNIFTY SEP 55900 PE</t>
  </si>
  <si>
    <t>BANKNIFTY SEP 55500 CE</t>
  </si>
  <si>
    <t>SHAANTRADE - PERFORMANCE RECORD - SEPTEMBER 2025 - GOLD - XAUUSD</t>
  </si>
  <si>
    <t>GOLD - XAUUSD</t>
  </si>
  <si>
    <t>TIME</t>
  </si>
  <si>
    <t>MORNING</t>
  </si>
  <si>
    <t>EVENING</t>
  </si>
  <si>
    <t>TYPE</t>
  </si>
  <si>
    <t>BUY</t>
  </si>
  <si>
    <t>SELL</t>
  </si>
  <si>
    <t>NO TRADES</t>
  </si>
  <si>
    <t>BANKNIFTY SEP 55500 PE</t>
  </si>
  <si>
    <t>SEPTEMBER 2025 - PERFORMANCE REPORT</t>
  </si>
  <si>
    <t>CTC EXIT</t>
  </si>
  <si>
    <t>HIGH/LOW MADE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</si>
</sst>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F800]dddd\,\ mmmm\ dd\,\ yyyy"/>
    <numFmt numFmtId="165" formatCode="[$-409]mmmm/yy;@"/>
    <numFmt numFmtId="166" formatCode="_([$INR]\ * #,##0.00_);_([$INR]\ * \(#,##0.00\);_([$INR]\ * &quot;-&quot;??_);_(@_)"/>
  </numFmts>
  <fonts count="1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3" borderId="1" xfId="0" applyFill="1" applyBorder="1"/>
    <xf numFmtId="164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43" fontId="3" fillId="3" borderId="1" xfId="0" applyNumberFormat="1" applyFont="1" applyFill="1" applyBorder="1" applyAlignment="1">
      <alignment horizontal="center"/>
    </xf>
    <xf numFmtId="0" fontId="0" fillId="4" borderId="1" xfId="0" applyFill="1" applyBorder="1"/>
    <xf numFmtId="164" fontId="0" fillId="4" borderId="1" xfId="0" applyNumberFormat="1" applyFill="1" applyBorder="1"/>
    <xf numFmtId="0" fontId="2" fillId="4" borderId="1" xfId="0" applyFont="1" applyFill="1" applyBorder="1"/>
    <xf numFmtId="43" fontId="0" fillId="4" borderId="1" xfId="0" applyNumberFormat="1" applyFill="1" applyBorder="1"/>
    <xf numFmtId="43" fontId="4" fillId="4" borderId="1" xfId="0" applyNumberFormat="1" applyFont="1" applyFill="1" applyBorder="1"/>
    <xf numFmtId="0" fontId="0" fillId="4" borderId="0" xfId="0" applyFill="1"/>
    <xf numFmtId="164" fontId="0" fillId="0" borderId="0" xfId="0" applyNumberFormat="1"/>
    <xf numFmtId="43" fontId="0" fillId="0" borderId="0" xfId="0" applyNumberFormat="1"/>
    <xf numFmtId="0" fontId="6" fillId="5" borderId="1" xfId="0" applyFont="1" applyFill="1" applyBorder="1"/>
    <xf numFmtId="0" fontId="7" fillId="5" borderId="1" xfId="0" applyFont="1" applyFill="1" applyBorder="1"/>
    <xf numFmtId="2" fontId="6" fillId="5" borderId="1" xfId="0" applyNumberFormat="1" applyFont="1" applyFill="1" applyBorder="1"/>
    <xf numFmtId="2" fontId="7" fillId="5" borderId="1" xfId="0" applyNumberFormat="1" applyFont="1" applyFill="1" applyBorder="1"/>
    <xf numFmtId="43" fontId="4" fillId="0" borderId="0" xfId="0" applyNumberFormat="1" applyFont="1"/>
    <xf numFmtId="43" fontId="9" fillId="5" borderId="1" xfId="0" applyNumberFormat="1" applyFont="1" applyFill="1" applyBorder="1"/>
    <xf numFmtId="43" fontId="11" fillId="4" borderId="1" xfId="0" applyNumberFormat="1" applyFont="1" applyFill="1" applyBorder="1"/>
    <xf numFmtId="43" fontId="6" fillId="4" borderId="1" xfId="0" applyNumberFormat="1" applyFont="1" applyFill="1" applyBorder="1"/>
    <xf numFmtId="43" fontId="4" fillId="6" borderId="1" xfId="0" applyNumberFormat="1" applyFont="1" applyFill="1" applyBorder="1"/>
    <xf numFmtId="0" fontId="13" fillId="7" borderId="1" xfId="0" applyFont="1" applyFill="1" applyBorder="1"/>
    <xf numFmtId="164" fontId="13" fillId="7" borderId="1" xfId="0" applyNumberFormat="1" applyFont="1" applyFill="1" applyBorder="1"/>
    <xf numFmtId="0" fontId="12" fillId="7" borderId="1" xfId="0" applyFont="1" applyFill="1" applyBorder="1"/>
    <xf numFmtId="43" fontId="13" fillId="7" borderId="1" xfId="0" applyNumberFormat="1" applyFont="1" applyFill="1" applyBorder="1"/>
    <xf numFmtId="164" fontId="4" fillId="4" borderId="1" xfId="0" applyNumberFormat="1" applyFont="1" applyFill="1" applyBorder="1"/>
    <xf numFmtId="44" fontId="3" fillId="3" borderId="1" xfId="0" applyNumberFormat="1" applyFont="1" applyFill="1" applyBorder="1" applyAlignment="1">
      <alignment horizontal="center"/>
    </xf>
    <xf numFmtId="44" fontId="5" fillId="4" borderId="1" xfId="0" applyNumberFormat="1" applyFont="1" applyFill="1" applyBorder="1"/>
    <xf numFmtId="44" fontId="1" fillId="4" borderId="1" xfId="0" applyNumberFormat="1" applyFont="1" applyFill="1" applyBorder="1"/>
    <xf numFmtId="44" fontId="8" fillId="5" borderId="2" xfId="0" applyNumberFormat="1" applyFont="1" applyFill="1" applyBorder="1"/>
    <xf numFmtId="44" fontId="5" fillId="4" borderId="0" xfId="0" applyNumberFormat="1" applyFont="1" applyFill="1" applyBorder="1"/>
    <xf numFmtId="44" fontId="0" fillId="0" borderId="0" xfId="0" applyNumberFormat="1"/>
    <xf numFmtId="44" fontId="0" fillId="4" borderId="1" xfId="0" applyNumberFormat="1" applyFill="1" applyBorder="1"/>
    <xf numFmtId="166" fontId="3" fillId="3" borderId="1" xfId="0" applyNumberFormat="1" applyFont="1" applyFill="1" applyBorder="1" applyAlignment="1">
      <alignment horizontal="center"/>
    </xf>
    <xf numFmtId="166" fontId="5" fillId="4" borderId="1" xfId="0" applyNumberFormat="1" applyFont="1" applyFill="1" applyBorder="1"/>
    <xf numFmtId="166" fontId="10" fillId="4" borderId="1" xfId="0" applyNumberFormat="1" applyFont="1" applyFill="1" applyBorder="1"/>
    <xf numFmtId="166" fontId="1" fillId="4" borderId="1" xfId="0" applyNumberFormat="1" applyFont="1" applyFill="1" applyBorder="1"/>
    <xf numFmtId="166" fontId="13" fillId="7" borderId="1" xfId="0" applyNumberFormat="1" applyFont="1" applyFill="1" applyBorder="1"/>
    <xf numFmtId="166" fontId="8" fillId="5" borderId="2" xfId="0" applyNumberFormat="1" applyFont="1" applyFill="1" applyBorder="1"/>
    <xf numFmtId="166" fontId="5" fillId="4" borderId="0" xfId="0" applyNumberFormat="1" applyFont="1" applyFill="1" applyBorder="1"/>
    <xf numFmtId="166" fontId="0" fillId="0" borderId="0" xfId="0" applyNumberFormat="1"/>
    <xf numFmtId="43" fontId="14" fillId="4" borderId="1" xfId="0" applyNumberFormat="1" applyFont="1" applyFill="1" applyBorder="1"/>
    <xf numFmtId="43" fontId="12" fillId="7" borderId="1" xfId="0" applyNumberFormat="1" applyFont="1" applyFill="1" applyBorder="1"/>
    <xf numFmtId="44" fontId="13" fillId="7" borderId="1" xfId="0" applyNumberFormat="1" applyFont="1" applyFill="1" applyBorder="1"/>
    <xf numFmtId="0" fontId="2" fillId="2" borderId="1" xfId="0" applyFont="1" applyFill="1" applyBorder="1" applyAlignment="1">
      <alignment horizontal="center"/>
    </xf>
    <xf numFmtId="165" fontId="6" fillId="5" borderId="3" xfId="0" applyNumberFormat="1" applyFont="1" applyFill="1" applyBorder="1" applyAlignment="1">
      <alignment horizontal="center"/>
    </xf>
    <xf numFmtId="165" fontId="6" fillId="5" borderId="4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workbookViewId="0">
      <selection activeCell="E40" sqref="E40"/>
    </sheetView>
  </sheetViews>
  <sheetFormatPr defaultRowHeight="14.5" x14ac:dyDescent="0.35"/>
  <cols>
    <col min="1" max="1" width="13.1796875" bestFit="1" customWidth="1"/>
    <col min="2" max="2" width="30" style="11" bestFit="1" customWidth="1"/>
    <col min="3" max="3" width="24.1796875" bestFit="1" customWidth="1"/>
    <col min="4" max="4" width="9.453125" style="12" bestFit="1" customWidth="1"/>
    <col min="5" max="5" width="9.54296875" style="12" bestFit="1" customWidth="1"/>
    <col min="6" max="6" width="18" bestFit="1" customWidth="1"/>
    <col min="7" max="7" width="24" bestFit="1" customWidth="1"/>
    <col min="8" max="8" width="12.26953125" customWidth="1"/>
    <col min="9" max="9" width="19.7265625" style="41" bestFit="1" customWidth="1"/>
    <col min="10" max="10" width="12.54296875" bestFit="1" customWidth="1"/>
    <col min="11" max="11" width="11.1796875" bestFit="1" customWidth="1"/>
    <col min="13" max="13" width="11.1796875" bestFit="1" customWidth="1"/>
  </cols>
  <sheetData>
    <row r="1" spans="1:9" x14ac:dyDescent="0.35">
      <c r="A1" s="45" t="s">
        <v>21</v>
      </c>
      <c r="B1" s="45"/>
      <c r="C1" s="45"/>
      <c r="D1" s="45"/>
      <c r="E1" s="45"/>
      <c r="F1" s="45"/>
      <c r="G1" s="45"/>
      <c r="H1" s="45"/>
      <c r="I1" s="45"/>
    </row>
    <row r="2" spans="1:9" x14ac:dyDescent="0.35">
      <c r="A2" s="1" t="s">
        <v>0</v>
      </c>
      <c r="B2" s="2" t="s">
        <v>1</v>
      </c>
      <c r="C2" s="3" t="s">
        <v>2</v>
      </c>
      <c r="D2" s="4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34" t="s">
        <v>8</v>
      </c>
    </row>
    <row r="3" spans="1:9" s="10" customFormat="1" x14ac:dyDescent="0.35">
      <c r="A3" s="5">
        <v>1</v>
      </c>
      <c r="B3" s="6">
        <v>45901</v>
      </c>
      <c r="C3" s="7" t="s">
        <v>15</v>
      </c>
      <c r="D3" s="8">
        <v>940</v>
      </c>
      <c r="E3" s="9">
        <v>990</v>
      </c>
      <c r="F3" s="8"/>
      <c r="G3" s="5" t="s">
        <v>9</v>
      </c>
      <c r="H3" s="5">
        <v>175</v>
      </c>
      <c r="I3" s="35">
        <f t="shared" ref="I3:I27" si="0">(E3-D3)*H3</f>
        <v>8750</v>
      </c>
    </row>
    <row r="4" spans="1:9" s="10" customFormat="1" x14ac:dyDescent="0.35">
      <c r="A4" s="5">
        <v>2</v>
      </c>
      <c r="B4" s="6">
        <v>45901</v>
      </c>
      <c r="C4" s="7" t="s">
        <v>16</v>
      </c>
      <c r="D4" s="8">
        <v>700</v>
      </c>
      <c r="E4" s="9">
        <v>695</v>
      </c>
      <c r="F4" s="8"/>
      <c r="G4" s="5" t="s">
        <v>10</v>
      </c>
      <c r="H4" s="5">
        <v>175</v>
      </c>
      <c r="I4" s="36">
        <f t="shared" si="0"/>
        <v>-875</v>
      </c>
    </row>
    <row r="5" spans="1:9" s="10" customFormat="1" x14ac:dyDescent="0.35">
      <c r="A5" s="5">
        <v>3</v>
      </c>
      <c r="B5" s="6">
        <v>45902</v>
      </c>
      <c r="C5" s="7" t="s">
        <v>16</v>
      </c>
      <c r="D5" s="8">
        <v>850</v>
      </c>
      <c r="E5" s="9">
        <v>850</v>
      </c>
      <c r="F5" s="8">
        <v>887</v>
      </c>
      <c r="G5" s="5" t="s">
        <v>17</v>
      </c>
      <c r="H5" s="5">
        <v>175</v>
      </c>
      <c r="I5" s="35">
        <f t="shared" si="0"/>
        <v>0</v>
      </c>
    </row>
    <row r="6" spans="1:9" s="10" customFormat="1" x14ac:dyDescent="0.35">
      <c r="A6" s="5">
        <v>4</v>
      </c>
      <c r="B6" s="6">
        <v>45903</v>
      </c>
      <c r="C6" s="7" t="s">
        <v>16</v>
      </c>
      <c r="D6" s="8">
        <v>760</v>
      </c>
      <c r="E6" s="9">
        <v>810</v>
      </c>
      <c r="F6" s="8">
        <v>815</v>
      </c>
      <c r="G6" s="5" t="s">
        <v>9</v>
      </c>
      <c r="H6" s="5">
        <v>175</v>
      </c>
      <c r="I6" s="35">
        <f t="shared" si="0"/>
        <v>8750</v>
      </c>
    </row>
    <row r="7" spans="1:9" s="10" customFormat="1" x14ac:dyDescent="0.35">
      <c r="A7" s="5">
        <v>5</v>
      </c>
      <c r="B7" s="6">
        <v>45903</v>
      </c>
      <c r="C7" s="7" t="s">
        <v>20</v>
      </c>
      <c r="D7" s="8">
        <v>870</v>
      </c>
      <c r="E7" s="9">
        <v>920</v>
      </c>
      <c r="F7" s="8">
        <v>950</v>
      </c>
      <c r="G7" s="5" t="s">
        <v>9</v>
      </c>
      <c r="H7" s="5">
        <v>175</v>
      </c>
      <c r="I7" s="35">
        <f t="shared" si="0"/>
        <v>8750</v>
      </c>
    </row>
    <row r="8" spans="1:9" s="10" customFormat="1" x14ac:dyDescent="0.35">
      <c r="A8" s="5">
        <v>6</v>
      </c>
      <c r="B8" s="6">
        <v>45903</v>
      </c>
      <c r="C8" s="7" t="s">
        <v>20</v>
      </c>
      <c r="D8" s="8">
        <v>925</v>
      </c>
      <c r="E8" s="9">
        <v>1065</v>
      </c>
      <c r="F8" s="8">
        <v>1100</v>
      </c>
      <c r="G8" s="5" t="s">
        <v>9</v>
      </c>
      <c r="H8" s="5">
        <v>175</v>
      </c>
      <c r="I8" s="35">
        <f t="shared" si="0"/>
        <v>24500</v>
      </c>
    </row>
    <row r="9" spans="1:9" s="10" customFormat="1" x14ac:dyDescent="0.35">
      <c r="A9" s="5">
        <v>7</v>
      </c>
      <c r="B9" s="6">
        <v>45904</v>
      </c>
      <c r="C9" s="7" t="s">
        <v>19</v>
      </c>
      <c r="D9" s="8">
        <v>645</v>
      </c>
      <c r="E9" s="9">
        <v>500</v>
      </c>
      <c r="F9" s="8"/>
      <c r="G9" s="5" t="s">
        <v>18</v>
      </c>
      <c r="H9" s="5">
        <v>175</v>
      </c>
      <c r="I9" s="37">
        <f t="shared" si="0"/>
        <v>-25375</v>
      </c>
    </row>
    <row r="10" spans="1:9" s="10" customFormat="1" x14ac:dyDescent="0.35">
      <c r="A10" s="5">
        <v>8</v>
      </c>
      <c r="B10" s="6">
        <v>45905</v>
      </c>
      <c r="C10" s="7" t="s">
        <v>22</v>
      </c>
      <c r="D10" s="8">
        <v>620</v>
      </c>
      <c r="E10" s="9">
        <v>500</v>
      </c>
      <c r="F10" s="8"/>
      <c r="G10" s="5" t="s">
        <v>18</v>
      </c>
      <c r="H10" s="5">
        <v>175</v>
      </c>
      <c r="I10" s="37">
        <f t="shared" si="0"/>
        <v>-21000</v>
      </c>
    </row>
    <row r="11" spans="1:9" s="10" customFormat="1" x14ac:dyDescent="0.35">
      <c r="A11" s="5">
        <v>9</v>
      </c>
      <c r="B11" s="6">
        <v>45905</v>
      </c>
      <c r="C11" s="7" t="s">
        <v>16</v>
      </c>
      <c r="D11" s="8">
        <v>670</v>
      </c>
      <c r="E11" s="9">
        <v>670</v>
      </c>
      <c r="F11" s="8">
        <v>706</v>
      </c>
      <c r="G11" s="5" t="s">
        <v>17</v>
      </c>
      <c r="H11" s="5">
        <v>175</v>
      </c>
      <c r="I11" s="37">
        <f t="shared" si="0"/>
        <v>0</v>
      </c>
    </row>
    <row r="12" spans="1:9" s="10" customFormat="1" ht="15.5" x14ac:dyDescent="0.35">
      <c r="A12" s="5">
        <v>10</v>
      </c>
      <c r="B12" s="6">
        <v>45908</v>
      </c>
      <c r="C12" s="7" t="s">
        <v>23</v>
      </c>
      <c r="D12" s="8">
        <v>600</v>
      </c>
      <c r="E12" s="9">
        <v>650</v>
      </c>
      <c r="F12" s="18" t="s">
        <v>24</v>
      </c>
      <c r="G12" s="5" t="s">
        <v>9</v>
      </c>
      <c r="H12" s="5">
        <v>175</v>
      </c>
      <c r="I12" s="35">
        <f t="shared" si="0"/>
        <v>8750</v>
      </c>
    </row>
    <row r="13" spans="1:9" s="10" customFormat="1" x14ac:dyDescent="0.35">
      <c r="A13" s="5">
        <v>11</v>
      </c>
      <c r="B13" s="6">
        <v>45908</v>
      </c>
      <c r="C13" s="7" t="s">
        <v>23</v>
      </c>
      <c r="D13" s="8">
        <v>670</v>
      </c>
      <c r="E13" s="9">
        <v>670</v>
      </c>
      <c r="F13" s="8">
        <v>708</v>
      </c>
      <c r="G13" s="5" t="s">
        <v>17</v>
      </c>
      <c r="H13" s="5">
        <v>175</v>
      </c>
      <c r="I13" s="37">
        <f t="shared" si="0"/>
        <v>0</v>
      </c>
    </row>
    <row r="14" spans="1:9" s="10" customFormat="1" x14ac:dyDescent="0.35">
      <c r="A14" s="5">
        <v>12</v>
      </c>
      <c r="B14" s="6">
        <v>45909</v>
      </c>
      <c r="C14" s="7" t="s">
        <v>25</v>
      </c>
      <c r="D14" s="8">
        <v>820</v>
      </c>
      <c r="E14" s="9">
        <v>820</v>
      </c>
      <c r="F14" s="8">
        <v>834</v>
      </c>
      <c r="G14" s="5" t="s">
        <v>17</v>
      </c>
      <c r="H14" s="5">
        <v>175</v>
      </c>
      <c r="I14" s="37">
        <f t="shared" si="0"/>
        <v>0</v>
      </c>
    </row>
    <row r="15" spans="1:9" s="10" customFormat="1" x14ac:dyDescent="0.35">
      <c r="A15" s="5">
        <v>13</v>
      </c>
      <c r="B15" s="6">
        <v>45910</v>
      </c>
      <c r="C15" s="7" t="s">
        <v>26</v>
      </c>
      <c r="D15" s="8">
        <v>605</v>
      </c>
      <c r="E15" s="9">
        <v>705</v>
      </c>
      <c r="F15" s="8">
        <v>817</v>
      </c>
      <c r="G15" s="5" t="s">
        <v>9</v>
      </c>
      <c r="H15" s="5">
        <v>175</v>
      </c>
      <c r="I15" s="35">
        <f t="shared" si="0"/>
        <v>17500</v>
      </c>
    </row>
    <row r="16" spans="1:9" s="10" customFormat="1" x14ac:dyDescent="0.35">
      <c r="A16" s="5">
        <v>14</v>
      </c>
      <c r="B16" s="6">
        <v>45911</v>
      </c>
      <c r="C16" s="7" t="s">
        <v>25</v>
      </c>
      <c r="D16" s="8">
        <v>620</v>
      </c>
      <c r="E16" s="9">
        <v>520</v>
      </c>
      <c r="F16" s="8"/>
      <c r="G16" s="5" t="s">
        <v>18</v>
      </c>
      <c r="H16" s="5">
        <v>175</v>
      </c>
      <c r="I16" s="37">
        <f t="shared" si="0"/>
        <v>-17500</v>
      </c>
    </row>
    <row r="17" spans="1:9" s="10" customFormat="1" x14ac:dyDescent="0.35">
      <c r="A17" s="5">
        <v>15</v>
      </c>
      <c r="B17" s="6">
        <v>45912</v>
      </c>
      <c r="C17" s="7" t="s">
        <v>27</v>
      </c>
      <c r="D17" s="8">
        <v>585</v>
      </c>
      <c r="E17" s="9">
        <v>635</v>
      </c>
      <c r="F17" s="8">
        <v>641</v>
      </c>
      <c r="G17" s="5" t="s">
        <v>9</v>
      </c>
      <c r="H17" s="5">
        <v>175</v>
      </c>
      <c r="I17" s="35">
        <f t="shared" si="0"/>
        <v>8750</v>
      </c>
    </row>
    <row r="18" spans="1:9" s="10" customFormat="1" x14ac:dyDescent="0.35">
      <c r="A18" s="5">
        <v>16</v>
      </c>
      <c r="B18" s="6">
        <v>45915</v>
      </c>
      <c r="C18" s="7" t="s">
        <v>27</v>
      </c>
      <c r="D18" s="8">
        <v>620</v>
      </c>
      <c r="E18" s="9">
        <v>620</v>
      </c>
      <c r="F18" s="8">
        <v>648</v>
      </c>
      <c r="G18" s="5" t="s">
        <v>17</v>
      </c>
      <c r="H18" s="5">
        <v>175</v>
      </c>
      <c r="I18" s="37">
        <f t="shared" si="0"/>
        <v>0</v>
      </c>
    </row>
    <row r="19" spans="1:9" s="10" customFormat="1" x14ac:dyDescent="0.35">
      <c r="A19" s="5">
        <v>17</v>
      </c>
      <c r="B19" s="6">
        <v>45916</v>
      </c>
      <c r="C19" s="7" t="s">
        <v>28</v>
      </c>
      <c r="D19" s="8">
        <v>615</v>
      </c>
      <c r="E19" s="9">
        <v>615</v>
      </c>
      <c r="F19" s="8">
        <v>629</v>
      </c>
      <c r="G19" s="5" t="s">
        <v>17</v>
      </c>
      <c r="H19" s="5">
        <v>175</v>
      </c>
      <c r="I19" s="37">
        <f t="shared" si="0"/>
        <v>0</v>
      </c>
    </row>
    <row r="20" spans="1:9" s="10" customFormat="1" x14ac:dyDescent="0.35">
      <c r="A20" s="5">
        <v>18</v>
      </c>
      <c r="B20" s="6">
        <v>45916</v>
      </c>
      <c r="C20" s="7" t="s">
        <v>27</v>
      </c>
      <c r="D20" s="8">
        <v>745</v>
      </c>
      <c r="E20" s="9">
        <v>778</v>
      </c>
      <c r="F20" s="8"/>
      <c r="G20" s="5" t="s">
        <v>29</v>
      </c>
      <c r="H20" s="5">
        <v>175</v>
      </c>
      <c r="I20" s="35">
        <f t="shared" si="0"/>
        <v>5775</v>
      </c>
    </row>
    <row r="21" spans="1:9" s="10" customFormat="1" x14ac:dyDescent="0.35">
      <c r="A21" s="5">
        <v>19</v>
      </c>
      <c r="B21" s="6">
        <v>45917</v>
      </c>
      <c r="C21" s="7" t="s">
        <v>30</v>
      </c>
      <c r="D21" s="8">
        <v>580</v>
      </c>
      <c r="E21" s="9">
        <v>677</v>
      </c>
      <c r="F21" s="8"/>
      <c r="G21" s="5" t="s">
        <v>9</v>
      </c>
      <c r="H21" s="5">
        <v>175</v>
      </c>
      <c r="I21" s="35">
        <f t="shared" si="0"/>
        <v>16975</v>
      </c>
    </row>
    <row r="22" spans="1:9" s="10" customFormat="1" x14ac:dyDescent="0.35">
      <c r="A22" s="5">
        <v>20</v>
      </c>
      <c r="B22" s="6">
        <v>45917</v>
      </c>
      <c r="C22" s="7" t="s">
        <v>30</v>
      </c>
      <c r="D22" s="8">
        <v>710</v>
      </c>
      <c r="E22" s="9">
        <v>710</v>
      </c>
      <c r="F22" s="8">
        <v>730</v>
      </c>
      <c r="G22" s="5" t="s">
        <v>17</v>
      </c>
      <c r="H22" s="5">
        <v>175</v>
      </c>
      <c r="I22" s="35">
        <f t="shared" si="0"/>
        <v>0</v>
      </c>
    </row>
    <row r="23" spans="1:9" s="10" customFormat="1" x14ac:dyDescent="0.35">
      <c r="A23" s="5">
        <v>21</v>
      </c>
      <c r="B23" s="6">
        <v>45917</v>
      </c>
      <c r="C23" s="7" t="s">
        <v>31</v>
      </c>
      <c r="D23" s="8">
        <v>585</v>
      </c>
      <c r="E23" s="9">
        <v>679</v>
      </c>
      <c r="F23" s="8"/>
      <c r="G23" s="5" t="s">
        <v>9</v>
      </c>
      <c r="H23" s="5">
        <v>175</v>
      </c>
      <c r="I23" s="35">
        <f t="shared" si="0"/>
        <v>16450</v>
      </c>
    </row>
    <row r="24" spans="1:9" s="10" customFormat="1" x14ac:dyDescent="0.35">
      <c r="A24" s="5">
        <v>22</v>
      </c>
      <c r="B24" s="6">
        <v>45918</v>
      </c>
      <c r="C24" s="7" t="s">
        <v>32</v>
      </c>
      <c r="D24" s="8">
        <v>390</v>
      </c>
      <c r="E24" s="9">
        <v>370</v>
      </c>
      <c r="F24" s="8"/>
      <c r="G24" s="5" t="s">
        <v>18</v>
      </c>
      <c r="H24" s="5">
        <v>175</v>
      </c>
      <c r="I24" s="37">
        <f t="shared" si="0"/>
        <v>-3500</v>
      </c>
    </row>
    <row r="25" spans="1:9" s="10" customFormat="1" x14ac:dyDescent="0.35">
      <c r="A25" s="5">
        <v>23</v>
      </c>
      <c r="B25" s="6">
        <v>45919</v>
      </c>
      <c r="C25" s="7" t="s">
        <v>33</v>
      </c>
      <c r="D25" s="8">
        <v>370</v>
      </c>
      <c r="E25" s="9">
        <v>370</v>
      </c>
      <c r="F25" s="8"/>
      <c r="G25" s="5" t="s">
        <v>17</v>
      </c>
      <c r="H25" s="5">
        <v>175</v>
      </c>
      <c r="I25" s="35">
        <f t="shared" si="0"/>
        <v>0</v>
      </c>
    </row>
    <row r="26" spans="1:9" s="10" customFormat="1" x14ac:dyDescent="0.35">
      <c r="A26" s="5">
        <v>24</v>
      </c>
      <c r="B26" s="6">
        <v>45922</v>
      </c>
      <c r="C26" s="7" t="s">
        <v>34</v>
      </c>
      <c r="D26" s="8">
        <v>550</v>
      </c>
      <c r="E26" s="9">
        <v>450</v>
      </c>
      <c r="F26" s="8"/>
      <c r="G26" s="5" t="s">
        <v>18</v>
      </c>
      <c r="H26" s="5">
        <v>175</v>
      </c>
      <c r="I26" s="37">
        <f t="shared" si="0"/>
        <v>-17500</v>
      </c>
    </row>
    <row r="27" spans="1:9" s="10" customFormat="1" x14ac:dyDescent="0.35">
      <c r="A27" s="5">
        <v>25</v>
      </c>
      <c r="B27" s="6">
        <v>45923</v>
      </c>
      <c r="C27" s="7" t="s">
        <v>35</v>
      </c>
      <c r="D27" s="8">
        <v>470</v>
      </c>
      <c r="E27" s="9">
        <v>470</v>
      </c>
      <c r="F27" s="8">
        <v>500</v>
      </c>
      <c r="G27" s="5" t="s">
        <v>17</v>
      </c>
      <c r="H27" s="5">
        <v>175</v>
      </c>
      <c r="I27" s="37">
        <f t="shared" si="0"/>
        <v>0</v>
      </c>
    </row>
    <row r="28" spans="1:9" s="10" customFormat="1" x14ac:dyDescent="0.35">
      <c r="A28" s="22"/>
      <c r="B28" s="23">
        <v>45924</v>
      </c>
      <c r="C28" s="24" t="s">
        <v>44</v>
      </c>
      <c r="D28" s="25"/>
      <c r="E28" s="25"/>
      <c r="F28" s="25"/>
      <c r="G28" s="22"/>
      <c r="H28" s="22"/>
      <c r="I28" s="38"/>
    </row>
    <row r="29" spans="1:9" s="10" customFormat="1" x14ac:dyDescent="0.35">
      <c r="A29" s="22"/>
      <c r="B29" s="23">
        <v>45925</v>
      </c>
      <c r="C29" s="24" t="s">
        <v>44</v>
      </c>
      <c r="D29" s="25"/>
      <c r="E29" s="25"/>
      <c r="F29" s="25"/>
      <c r="G29" s="22"/>
      <c r="H29" s="22"/>
      <c r="I29" s="38"/>
    </row>
    <row r="30" spans="1:9" s="10" customFormat="1" x14ac:dyDescent="0.35">
      <c r="A30" s="5">
        <v>26</v>
      </c>
      <c r="B30" s="26">
        <v>45926</v>
      </c>
      <c r="C30" s="7" t="s">
        <v>45</v>
      </c>
      <c r="D30" s="8">
        <v>600</v>
      </c>
      <c r="E30" s="9">
        <v>810</v>
      </c>
      <c r="F30" s="8"/>
      <c r="G30" s="5" t="s">
        <v>9</v>
      </c>
      <c r="H30" s="5">
        <v>175</v>
      </c>
      <c r="I30" s="35">
        <f t="shared" ref="I30:I32" si="1">(E30-D30)*H30</f>
        <v>36750</v>
      </c>
    </row>
    <row r="31" spans="1:9" s="10" customFormat="1" x14ac:dyDescent="0.35">
      <c r="A31" s="5">
        <v>27</v>
      </c>
      <c r="B31" s="26">
        <v>45929</v>
      </c>
      <c r="C31" s="7" t="s">
        <v>25</v>
      </c>
      <c r="D31" s="8">
        <v>450</v>
      </c>
      <c r="E31" s="9">
        <v>450</v>
      </c>
      <c r="F31" s="8">
        <v>490</v>
      </c>
      <c r="G31" s="5" t="s">
        <v>17</v>
      </c>
      <c r="H31" s="5">
        <v>175</v>
      </c>
      <c r="I31" s="35">
        <f t="shared" si="1"/>
        <v>0</v>
      </c>
    </row>
    <row r="32" spans="1:9" s="10" customFormat="1" x14ac:dyDescent="0.35">
      <c r="A32" s="5">
        <v>28</v>
      </c>
      <c r="B32" s="26">
        <v>45930</v>
      </c>
      <c r="C32" s="7" t="s">
        <v>22</v>
      </c>
      <c r="D32" s="8">
        <v>330</v>
      </c>
      <c r="E32" s="9">
        <v>430</v>
      </c>
      <c r="F32" s="8">
        <v>457</v>
      </c>
      <c r="G32" s="5" t="s">
        <v>9</v>
      </c>
      <c r="H32" s="5">
        <v>175</v>
      </c>
      <c r="I32" s="35">
        <f t="shared" si="1"/>
        <v>17500</v>
      </c>
    </row>
    <row r="33" spans="2:13" ht="21" x14ac:dyDescent="0.5">
      <c r="I33" s="39">
        <f>SUM(I3:I32)</f>
        <v>93450</v>
      </c>
      <c r="J33" s="12"/>
      <c r="K33" s="12"/>
    </row>
    <row r="34" spans="2:13" x14ac:dyDescent="0.35">
      <c r="I34" s="40"/>
      <c r="J34" s="12"/>
      <c r="K34" s="12"/>
    </row>
    <row r="37" spans="2:13" x14ac:dyDescent="0.35">
      <c r="G37" s="46" t="s">
        <v>46</v>
      </c>
      <c r="H37" s="47"/>
    </row>
    <row r="38" spans="2:13" ht="18.5" x14ac:dyDescent="0.45">
      <c r="G38" s="13" t="s">
        <v>11</v>
      </c>
      <c r="H38" s="14">
        <v>28</v>
      </c>
    </row>
    <row r="39" spans="2:13" ht="18.5" x14ac:dyDescent="0.45">
      <c r="G39" s="15" t="s">
        <v>12</v>
      </c>
      <c r="H39" s="14">
        <v>5</v>
      </c>
      <c r="J39" s="12"/>
      <c r="K39" s="12"/>
    </row>
    <row r="40" spans="2:13" ht="18.5" x14ac:dyDescent="0.45">
      <c r="G40" s="13" t="s">
        <v>13</v>
      </c>
      <c r="H40" s="14">
        <f>H38-H39</f>
        <v>23</v>
      </c>
      <c r="J40" s="12"/>
      <c r="K40" s="12"/>
      <c r="M40" s="12"/>
    </row>
    <row r="41" spans="2:13" ht="18.5" x14ac:dyDescent="0.45">
      <c r="B41"/>
      <c r="D41"/>
      <c r="E41"/>
      <c r="G41" s="13" t="s">
        <v>14</v>
      </c>
      <c r="H41" s="16">
        <f>(H38-H39)/H38*100</f>
        <v>82.142857142857139</v>
      </c>
      <c r="J41" s="12">
        <f>J40*50</f>
        <v>0</v>
      </c>
      <c r="K41" s="12">
        <f>K40*100</f>
        <v>0</v>
      </c>
      <c r="M41" s="12"/>
    </row>
    <row r="44" spans="2:13" x14ac:dyDescent="0.35">
      <c r="D44" s="17"/>
    </row>
    <row r="45" spans="2:13" x14ac:dyDescent="0.35">
      <c r="D45" s="17"/>
    </row>
    <row r="46" spans="2:13" x14ac:dyDescent="0.35">
      <c r="D46" s="17"/>
    </row>
    <row r="47" spans="2:13" x14ac:dyDescent="0.35">
      <c r="B47"/>
      <c r="D47" s="17"/>
    </row>
    <row r="48" spans="2:13" x14ac:dyDescent="0.35">
      <c r="B48"/>
      <c r="D48"/>
      <c r="E48"/>
      <c r="F48" s="12"/>
    </row>
    <row r="49" spans="2:6" x14ac:dyDescent="0.35">
      <c r="B49"/>
      <c r="D49"/>
      <c r="E49"/>
      <c r="F49" s="12"/>
    </row>
    <row r="50" spans="2:6" x14ac:dyDescent="0.35">
      <c r="B50"/>
      <c r="D50"/>
      <c r="E50"/>
    </row>
    <row r="51" spans="2:6" x14ac:dyDescent="0.35">
      <c r="B51"/>
      <c r="D51"/>
      <c r="E51"/>
    </row>
    <row r="52" spans="2:6" x14ac:dyDescent="0.35">
      <c r="B52"/>
      <c r="D52"/>
      <c r="E52"/>
    </row>
  </sheetData>
  <mergeCells count="2">
    <mergeCell ref="A1:I1"/>
    <mergeCell ref="G37:H3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O33"/>
  <sheetViews>
    <sheetView tabSelected="1" workbookViewId="0">
      <selection activeCell="F17" sqref="F17"/>
    </sheetView>
  </sheetViews>
  <sheetFormatPr defaultRowHeight="14.5" x14ac:dyDescent="0.35"/>
  <cols>
    <col min="1" max="1" width="13.1796875" bestFit="1" customWidth="1"/>
    <col min="2" max="2" width="28.36328125" style="11" bestFit="1" customWidth="1"/>
    <col min="3" max="3" width="14.1796875" bestFit="1" customWidth="1"/>
    <col min="4" max="4" width="11.6328125" style="12" bestFit="1" customWidth="1"/>
    <col min="5" max="5" width="9.54296875" style="12" bestFit="1" customWidth="1"/>
    <col min="6" max="6" width="9.54296875" style="12" customWidth="1"/>
    <col min="7" max="7" width="15.1796875" style="12" bestFit="1" customWidth="1"/>
    <col min="8" max="8" width="10.6328125" bestFit="1" customWidth="1"/>
    <col min="9" max="9" width="17.36328125" bestFit="1" customWidth="1"/>
    <col min="10" max="10" width="9" bestFit="1" customWidth="1"/>
    <col min="11" max="11" width="14.6328125" style="32" bestFit="1" customWidth="1"/>
    <col min="12" max="12" width="12.54296875" bestFit="1" customWidth="1"/>
    <col min="13" max="13" width="11.1796875" bestFit="1" customWidth="1"/>
    <col min="15" max="15" width="11.1796875" bestFit="1" customWidth="1"/>
  </cols>
  <sheetData>
    <row r="1" spans="1:13" x14ac:dyDescent="0.35">
      <c r="A1" s="45" t="s">
        <v>36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3" x14ac:dyDescent="0.35">
      <c r="A2" s="1" t="s">
        <v>0</v>
      </c>
      <c r="B2" s="2" t="s">
        <v>1</v>
      </c>
      <c r="C2" s="3" t="s">
        <v>2</v>
      </c>
      <c r="D2" s="4" t="s">
        <v>3</v>
      </c>
      <c r="E2" s="4" t="s">
        <v>4</v>
      </c>
      <c r="F2" s="4" t="s">
        <v>41</v>
      </c>
      <c r="G2" s="4" t="s">
        <v>48</v>
      </c>
      <c r="H2" s="3" t="s">
        <v>38</v>
      </c>
      <c r="I2" s="3" t="s">
        <v>6</v>
      </c>
      <c r="J2" s="3" t="s">
        <v>7</v>
      </c>
      <c r="K2" s="27" t="s">
        <v>8</v>
      </c>
    </row>
    <row r="3" spans="1:13" s="10" customFormat="1" x14ac:dyDescent="0.35">
      <c r="A3" s="5">
        <v>1</v>
      </c>
      <c r="B3" s="6">
        <v>45919</v>
      </c>
      <c r="C3" s="7" t="s">
        <v>37</v>
      </c>
      <c r="D3" s="8">
        <v>3656</v>
      </c>
      <c r="E3" s="9">
        <v>3670</v>
      </c>
      <c r="F3" s="19" t="s">
        <v>42</v>
      </c>
      <c r="G3" s="19"/>
      <c r="H3" s="8" t="s">
        <v>39</v>
      </c>
      <c r="I3" s="5" t="s">
        <v>9</v>
      </c>
      <c r="J3" s="33">
        <v>10</v>
      </c>
      <c r="K3" s="28">
        <f t="shared" ref="K3:K13" si="0">(E3-D3)*J3</f>
        <v>140</v>
      </c>
    </row>
    <row r="4" spans="1:13" s="10" customFormat="1" x14ac:dyDescent="0.35">
      <c r="A4" s="5">
        <v>2</v>
      </c>
      <c r="B4" s="6">
        <v>45922</v>
      </c>
      <c r="C4" s="7" t="s">
        <v>37</v>
      </c>
      <c r="D4" s="8">
        <v>3692</v>
      </c>
      <c r="E4" s="9">
        <v>3700</v>
      </c>
      <c r="F4" s="19" t="s">
        <v>42</v>
      </c>
      <c r="G4" s="19"/>
      <c r="H4" s="8" t="s">
        <v>39</v>
      </c>
      <c r="I4" s="5" t="s">
        <v>9</v>
      </c>
      <c r="J4" s="33">
        <v>10</v>
      </c>
      <c r="K4" s="28">
        <f t="shared" si="0"/>
        <v>80</v>
      </c>
    </row>
    <row r="5" spans="1:13" s="10" customFormat="1" x14ac:dyDescent="0.35">
      <c r="A5" s="5">
        <v>3</v>
      </c>
      <c r="B5" s="6">
        <v>45922</v>
      </c>
      <c r="C5" s="7" t="s">
        <v>37</v>
      </c>
      <c r="D5" s="8">
        <v>3728</v>
      </c>
      <c r="E5" s="9">
        <v>3759</v>
      </c>
      <c r="F5" s="19" t="s">
        <v>42</v>
      </c>
      <c r="G5" s="19"/>
      <c r="H5" s="8" t="s">
        <v>40</v>
      </c>
      <c r="I5" s="5" t="s">
        <v>9</v>
      </c>
      <c r="J5" s="33">
        <v>10</v>
      </c>
      <c r="K5" s="28">
        <f t="shared" si="0"/>
        <v>310</v>
      </c>
    </row>
    <row r="6" spans="1:13" s="10" customFormat="1" x14ac:dyDescent="0.35">
      <c r="A6" s="5">
        <v>4</v>
      </c>
      <c r="B6" s="6">
        <v>45923</v>
      </c>
      <c r="C6" s="7" t="s">
        <v>37</v>
      </c>
      <c r="D6" s="8">
        <v>3753</v>
      </c>
      <c r="E6" s="9">
        <v>3770</v>
      </c>
      <c r="F6" s="19" t="s">
        <v>42</v>
      </c>
      <c r="G6" s="19"/>
      <c r="H6" s="8" t="s">
        <v>39</v>
      </c>
      <c r="I6" s="5" t="s">
        <v>9</v>
      </c>
      <c r="J6" s="33">
        <v>10</v>
      </c>
      <c r="K6" s="28">
        <f t="shared" si="0"/>
        <v>170</v>
      </c>
    </row>
    <row r="7" spans="1:13" s="10" customFormat="1" x14ac:dyDescent="0.35">
      <c r="A7" s="5">
        <v>5</v>
      </c>
      <c r="B7" s="6">
        <v>45924</v>
      </c>
      <c r="C7" s="7" t="s">
        <v>37</v>
      </c>
      <c r="D7" s="8">
        <v>3764</v>
      </c>
      <c r="E7" s="9">
        <v>3776</v>
      </c>
      <c r="F7" s="19" t="s">
        <v>42</v>
      </c>
      <c r="G7" s="19"/>
      <c r="H7" s="8" t="s">
        <v>39</v>
      </c>
      <c r="I7" s="5" t="s">
        <v>9</v>
      </c>
      <c r="J7" s="33">
        <v>10</v>
      </c>
      <c r="K7" s="28">
        <f t="shared" si="0"/>
        <v>120</v>
      </c>
    </row>
    <row r="8" spans="1:13" s="10" customFormat="1" x14ac:dyDescent="0.35">
      <c r="A8" s="5">
        <v>6</v>
      </c>
      <c r="B8" s="6">
        <v>45924</v>
      </c>
      <c r="C8" s="7" t="s">
        <v>37</v>
      </c>
      <c r="D8" s="8">
        <v>3745</v>
      </c>
      <c r="E8" s="21">
        <v>3759</v>
      </c>
      <c r="F8" s="20" t="s">
        <v>43</v>
      </c>
      <c r="G8" s="20"/>
      <c r="H8" s="8" t="s">
        <v>40</v>
      </c>
      <c r="I8" s="5" t="s">
        <v>9</v>
      </c>
      <c r="J8" s="33">
        <v>10</v>
      </c>
      <c r="K8" s="28">
        <f t="shared" si="0"/>
        <v>140</v>
      </c>
    </row>
    <row r="9" spans="1:13" s="10" customFormat="1" x14ac:dyDescent="0.35">
      <c r="A9" s="5">
        <v>7</v>
      </c>
      <c r="B9" s="6">
        <v>45925</v>
      </c>
      <c r="C9" s="7" t="s">
        <v>37</v>
      </c>
      <c r="D9" s="8">
        <v>3746</v>
      </c>
      <c r="E9" s="21">
        <v>3734</v>
      </c>
      <c r="F9" s="20" t="s">
        <v>43</v>
      </c>
      <c r="G9" s="20"/>
      <c r="H9" s="8" t="s">
        <v>39</v>
      </c>
      <c r="I9" s="5" t="s">
        <v>18</v>
      </c>
      <c r="J9" s="33">
        <v>10</v>
      </c>
      <c r="K9" s="29">
        <f t="shared" si="0"/>
        <v>-120</v>
      </c>
    </row>
    <row r="10" spans="1:13" s="10" customFormat="1" x14ac:dyDescent="0.35">
      <c r="A10" s="22">
        <v>8</v>
      </c>
      <c r="B10" s="23">
        <v>45926</v>
      </c>
      <c r="C10" s="24" t="s">
        <v>37</v>
      </c>
      <c r="D10" s="25" t="s">
        <v>44</v>
      </c>
      <c r="E10" s="25"/>
      <c r="F10" s="43"/>
      <c r="G10" s="43"/>
      <c r="H10" s="25"/>
      <c r="I10" s="22"/>
      <c r="J10" s="44">
        <v>10</v>
      </c>
      <c r="K10" s="44"/>
    </row>
    <row r="11" spans="1:13" s="10" customFormat="1" x14ac:dyDescent="0.35">
      <c r="A11" s="5">
        <v>9</v>
      </c>
      <c r="B11" s="6">
        <v>45929</v>
      </c>
      <c r="C11" s="7" t="s">
        <v>37</v>
      </c>
      <c r="D11" s="8">
        <v>3826</v>
      </c>
      <c r="E11" s="9">
        <v>3826</v>
      </c>
      <c r="F11" s="19" t="s">
        <v>42</v>
      </c>
      <c r="G11" s="42">
        <v>3833</v>
      </c>
      <c r="H11" s="8" t="s">
        <v>39</v>
      </c>
      <c r="I11" s="5" t="s">
        <v>47</v>
      </c>
      <c r="J11" s="33">
        <v>10</v>
      </c>
      <c r="K11" s="29">
        <f t="shared" si="0"/>
        <v>0</v>
      </c>
    </row>
    <row r="12" spans="1:13" s="10" customFormat="1" x14ac:dyDescent="0.35">
      <c r="A12" s="5">
        <v>10</v>
      </c>
      <c r="B12" s="6">
        <v>45930</v>
      </c>
      <c r="C12" s="7" t="s">
        <v>37</v>
      </c>
      <c r="D12" s="8">
        <v>3851</v>
      </c>
      <c r="E12" s="9">
        <f>3851+18</f>
        <v>3869</v>
      </c>
      <c r="F12" s="19" t="s">
        <v>42</v>
      </c>
      <c r="G12" s="19"/>
      <c r="H12" s="8" t="s">
        <v>39</v>
      </c>
      <c r="I12" s="5" t="s">
        <v>9</v>
      </c>
      <c r="J12" s="33">
        <v>10</v>
      </c>
      <c r="K12" s="28">
        <f t="shared" si="0"/>
        <v>180</v>
      </c>
    </row>
    <row r="13" spans="1:13" s="10" customFormat="1" x14ac:dyDescent="0.35">
      <c r="A13" s="5">
        <v>11</v>
      </c>
      <c r="B13" s="6">
        <v>45930</v>
      </c>
      <c r="C13" s="7" t="s">
        <v>37</v>
      </c>
      <c r="D13" s="8">
        <v>3815</v>
      </c>
      <c r="E13" s="9">
        <v>3841</v>
      </c>
      <c r="F13" s="20" t="s">
        <v>43</v>
      </c>
      <c r="G13" s="42">
        <v>3809</v>
      </c>
      <c r="H13" s="8" t="s">
        <v>39</v>
      </c>
      <c r="I13" s="5" t="s">
        <v>9</v>
      </c>
      <c r="J13" s="33">
        <v>10</v>
      </c>
      <c r="K13" s="28">
        <f t="shared" si="0"/>
        <v>260</v>
      </c>
    </row>
    <row r="14" spans="1:13" ht="21" x14ac:dyDescent="0.5">
      <c r="K14" s="30">
        <f>SUM(K3:K13)</f>
        <v>1280</v>
      </c>
      <c r="L14" s="12"/>
      <c r="M14" s="12"/>
    </row>
    <row r="15" spans="1:13" x14ac:dyDescent="0.35">
      <c r="K15" s="31"/>
      <c r="L15" s="12"/>
      <c r="M15" s="12"/>
    </row>
    <row r="18" spans="2:15" x14ac:dyDescent="0.35">
      <c r="I18" s="46">
        <v>45901</v>
      </c>
      <c r="J18" s="47"/>
    </row>
    <row r="19" spans="2:15" ht="18.5" x14ac:dyDescent="0.45">
      <c r="I19" s="13" t="s">
        <v>11</v>
      </c>
      <c r="J19" s="14">
        <v>11</v>
      </c>
    </row>
    <row r="20" spans="2:15" ht="18.5" x14ac:dyDescent="0.45">
      <c r="I20" s="15" t="s">
        <v>12</v>
      </c>
      <c r="J20" s="14">
        <v>1</v>
      </c>
      <c r="L20" s="12"/>
      <c r="M20" s="12"/>
    </row>
    <row r="21" spans="2:15" ht="18.5" x14ac:dyDescent="0.45">
      <c r="I21" s="13" t="s">
        <v>13</v>
      </c>
      <c r="J21" s="14">
        <f>J19-J20</f>
        <v>10</v>
      </c>
      <c r="L21" s="12"/>
      <c r="M21" s="12"/>
      <c r="O21" s="12"/>
    </row>
    <row r="22" spans="2:15" ht="18.5" x14ac:dyDescent="0.45">
      <c r="B22"/>
      <c r="D22"/>
      <c r="E22"/>
      <c r="F22"/>
      <c r="G22"/>
      <c r="I22" s="13" t="s">
        <v>14</v>
      </c>
      <c r="J22" s="16">
        <f>(J19-J20)/J19*100</f>
        <v>90.909090909090907</v>
      </c>
      <c r="L22" s="12">
        <f>L21*50</f>
        <v>0</v>
      </c>
      <c r="M22" s="12">
        <f>M21*100</f>
        <v>0</v>
      </c>
      <c r="O22" s="12"/>
    </row>
    <row r="25" spans="2:15" x14ac:dyDescent="0.35">
      <c r="D25" s="17"/>
    </row>
    <row r="26" spans="2:15" x14ac:dyDescent="0.35">
      <c r="D26" s="17"/>
    </row>
    <row r="27" spans="2:15" x14ac:dyDescent="0.35">
      <c r="D27" s="17"/>
    </row>
    <row r="28" spans="2:15" x14ac:dyDescent="0.35">
      <c r="B28"/>
      <c r="D28" s="17"/>
    </row>
    <row r="29" spans="2:15" x14ac:dyDescent="0.35">
      <c r="B29"/>
      <c r="D29"/>
      <c r="E29"/>
      <c r="F29"/>
      <c r="G29"/>
      <c r="H29" s="12"/>
    </row>
    <row r="30" spans="2:15" x14ac:dyDescent="0.35">
      <c r="B30"/>
      <c r="D30"/>
      <c r="E30"/>
      <c r="F30"/>
      <c r="G30"/>
      <c r="H30" s="12"/>
    </row>
    <row r="31" spans="2:15" x14ac:dyDescent="0.35">
      <c r="B31"/>
      <c r="D31"/>
      <c r="E31"/>
      <c r="F31"/>
      <c r="G31"/>
    </row>
    <row r="32" spans="2:15" x14ac:dyDescent="0.35">
      <c r="B32"/>
      <c r="D32"/>
      <c r="E32"/>
      <c r="F32"/>
      <c r="G32"/>
    </row>
    <row r="33" spans="2:7" x14ac:dyDescent="0.35">
      <c r="B33"/>
      <c r="D33"/>
      <c r="E33"/>
      <c r="F33"/>
      <c r="G33"/>
    </row>
  </sheetData>
  <mergeCells count="2">
    <mergeCell ref="A1:K1"/>
    <mergeCell ref="I18:J18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INDIAN MARKET</vt:lpstr>
      <vt:lpstr>GOLD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ALBASEET</dc:creator>
  <cp:lastModifiedBy>ALBASEET</cp:lastModifiedBy>
  <dcterms:created xsi:type="dcterms:W3CDTF">2025-09-01T13:29:14Z</dcterms:created>
  <dcterms:modified xsi:type="dcterms:W3CDTF">2025-09-30T09:10:39Z</dcterms:modified>
</cp:coreProperties>
</file>